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4" i="1" l="1"/>
  <c r="O9" i="1"/>
  <c r="M9" i="1"/>
  <c r="O8" i="1"/>
  <c r="O15" i="1" s="1"/>
  <c r="M8" i="1"/>
  <c r="O5" i="1"/>
  <c r="M15" i="1"/>
  <c r="AE15" i="1"/>
  <c r="AD15" i="1"/>
  <c r="AC15" i="1"/>
  <c r="AB15" i="1"/>
  <c r="AA15" i="1"/>
  <c r="Z15" i="1"/>
  <c r="Y15" i="1"/>
  <c r="I21" i="1"/>
  <c r="X15" i="1"/>
  <c r="H21" i="1"/>
  <c r="W15" i="1"/>
  <c r="G21" i="1"/>
  <c r="V15" i="1"/>
  <c r="F21" i="1"/>
  <c r="U15" i="1"/>
  <c r="E21" i="1"/>
  <c r="T15" i="1"/>
  <c r="I20" i="1"/>
  <c r="S15" i="1"/>
  <c r="H20" i="1"/>
  <c r="L20" i="1" s="1"/>
  <c r="R15" i="1"/>
  <c r="G20" i="1" s="1"/>
  <c r="G22" i="1" s="1"/>
  <c r="Q15" i="1"/>
  <c r="F20" i="1" s="1"/>
  <c r="P15" i="1"/>
  <c r="E20" i="1"/>
  <c r="L15" i="1"/>
  <c r="K15" i="1"/>
  <c r="J15" i="1"/>
  <c r="I15" i="1"/>
  <c r="I19" i="1" s="1"/>
  <c r="H15" i="1"/>
  <c r="H19" i="1" s="1"/>
  <c r="G15" i="1"/>
  <c r="G19" i="1"/>
  <c r="F15" i="1"/>
  <c r="F19" i="1"/>
  <c r="E15" i="1"/>
  <c r="E19" i="1"/>
  <c r="M20" i="1"/>
  <c r="M21" i="1"/>
  <c r="L21" i="1"/>
  <c r="K21" i="1"/>
  <c r="D16" i="1"/>
  <c r="E22" i="1"/>
  <c r="K19" i="1"/>
  <c r="I22" i="1" l="1"/>
  <c r="M19" i="1"/>
  <c r="K20" i="1"/>
  <c r="F22" i="1"/>
  <c r="K22" i="1" s="1"/>
  <c r="H22" i="1"/>
  <c r="L22" i="1" s="1"/>
  <c r="L19" i="1"/>
  <c r="O19" i="1"/>
  <c r="O22" i="1" s="1"/>
  <c r="N15" i="1"/>
  <c r="N19" i="1" s="1"/>
  <c r="N22" i="1" l="1"/>
  <c r="M22" i="1"/>
</calcChain>
</file>

<file path=xl/sharedStrings.xml><?xml version="1.0" encoding="utf-8"?>
<sst xmlns="http://schemas.openxmlformats.org/spreadsheetml/2006/main" count="93" uniqueCount="62">
  <si>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</si>
  <si>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</si>
  <si>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</si>
  <si>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</si>
  <si>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</si>
  <si>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</si>
  <si>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</si>
  <si>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</si>
  <si>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</si>
  <si>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</si>
  <si>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</si>
  <si>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</si>
  <si>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</si>
  <si>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</si>
  <si>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</si>
  <si>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</si>
  <si>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</si>
  <si>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</si>
  <si>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</si>
  <si>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</si>
  <si>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</si>
  <si>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</si>
  <si>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</si>
  <si>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</si>
  <si>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</si>
  <si>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</si>
  <si>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</si>
  <si>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</si>
  <si>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</si>
  <si>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</si>
  <si>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</si>
  <si>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</si>
  <si>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</si>
  <si>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</si>
  <si>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</si>
  <si>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</si>
  <si>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</si>
  <si>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</si>
  <si>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</si>
  <si>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</si>
  <si>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Kati Luomanen</t>
  </si>
  <si>
    <t>3.6.1982</t>
  </si>
  <si>
    <t>Pilke</t>
  </si>
  <si>
    <t>ykköspesis</t>
  </si>
  <si>
    <t>9.</t>
  </si>
  <si>
    <t>YPJ</t>
  </si>
  <si>
    <t>8.</t>
  </si>
  <si>
    <t>Pilke = Reisjärven Pilke  (1945),  kasvattajaseura</t>
  </si>
  <si>
    <t>YPJ = Ylihärmän Pesis-Junkkarit  (1996)</t>
  </si>
  <si>
    <t>20.08. 2003  Lippo - Pilke  2-1  (3-1, 4-7, 0-0, 3-2)</t>
  </si>
  <si>
    <t>2.  ottelu</t>
  </si>
  <si>
    <t>4.  ottelu</t>
  </si>
  <si>
    <t>24.08. 2003  Pilke - OsVa  2-1  (0-1, 3-2, 3-0)</t>
  </si>
  <si>
    <t>03.09. 2003  Pilke - Paukku  1-2  (6-5, 5-6, 2-2, 1-2)</t>
  </si>
  <si>
    <t xml:space="preserve">  21 v   2 kk 17 pv</t>
  </si>
  <si>
    <t xml:space="preserve">  21 v   2 kk 21 pv</t>
  </si>
  <si>
    <t xml:space="preserve">  21 v   3 kk   0 pv</t>
  </si>
  <si>
    <t>04.08. 2004  Kirittäret - YPJ  2-0  (4-3, 6-3)</t>
  </si>
  <si>
    <t>23.  ottelu</t>
  </si>
  <si>
    <t xml:space="preserve">  22 v   2 kk   1 pv</t>
  </si>
  <si>
    <t>Tittelit</t>
  </si>
  <si>
    <t>Paras pelaaja  (NYP)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</si>
</sst>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/>
    <xf numFmtId="0" fontId="1" fillId="8" borderId="3" xfId="0" applyFont="1" applyFill="1" applyBorder="1" applyAlignment="1">
      <alignment horizontal="left"/>
    </xf>
    <xf numFmtId="165" fontId="1" fillId="8" borderId="3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7.7109375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7109375" style="77" customWidth="1"/>
    <col min="16" max="23" width="5.7109375" style="7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40</v>
      </c>
      <c r="C1" s="2"/>
      <c r="D1" s="3"/>
      <c r="E1" s="4" t="s">
        <v>41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60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29</v>
      </c>
      <c r="AD3" s="18" t="s">
        <v>30</v>
      </c>
      <c r="AE3" s="19" t="s">
        <v>31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78">
        <v>2000</v>
      </c>
      <c r="C4" s="79"/>
      <c r="D4" s="80" t="s">
        <v>42</v>
      </c>
      <c r="E4" s="78"/>
      <c r="F4" s="81" t="s">
        <v>43</v>
      </c>
      <c r="G4" s="83"/>
      <c r="H4" s="79"/>
      <c r="I4" s="78"/>
      <c r="J4" s="78"/>
      <c r="K4" s="78"/>
      <c r="L4" s="78"/>
      <c r="M4" s="78"/>
      <c r="N4" s="82"/>
      <c r="O4" s="25" t="e">
        <f>PRODUCT(I4/N4)</f>
        <v>#DIV/0!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66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78">
        <v>2001</v>
      </c>
      <c r="C5" s="79"/>
      <c r="D5" s="80" t="s">
        <v>42</v>
      </c>
      <c r="E5" s="78"/>
      <c r="F5" s="81" t="s">
        <v>43</v>
      </c>
      <c r="G5" s="83"/>
      <c r="H5" s="79"/>
      <c r="I5" s="78"/>
      <c r="J5" s="78"/>
      <c r="K5" s="78"/>
      <c r="L5" s="78"/>
      <c r="M5" s="78"/>
      <c r="N5" s="82"/>
      <c r="O5" s="25" t="e">
        <f>PRODUCT(I5/N5)</f>
        <v>#DIV/0!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66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78">
        <v>2002</v>
      </c>
      <c r="C6" s="79"/>
      <c r="D6" s="80" t="s">
        <v>42</v>
      </c>
      <c r="E6" s="78"/>
      <c r="F6" s="81" t="s">
        <v>43</v>
      </c>
      <c r="G6" s="83"/>
      <c r="H6" s="79"/>
      <c r="I6" s="78"/>
      <c r="J6" s="78"/>
      <c r="K6" s="78"/>
      <c r="L6" s="78"/>
      <c r="M6" s="78"/>
      <c r="N6" s="82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66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78">
        <v>2003</v>
      </c>
      <c r="C7" s="79"/>
      <c r="D7" s="80" t="s">
        <v>42</v>
      </c>
      <c r="E7" s="78"/>
      <c r="F7" s="81" t="s">
        <v>43</v>
      </c>
      <c r="G7" s="83"/>
      <c r="H7" s="79"/>
      <c r="I7" s="78"/>
      <c r="J7" s="78"/>
      <c r="K7" s="78"/>
      <c r="L7" s="78"/>
      <c r="M7" s="78"/>
      <c r="N7" s="82"/>
      <c r="O7" s="25"/>
      <c r="P7" s="27"/>
      <c r="Q7" s="27"/>
      <c r="R7" s="27"/>
      <c r="S7" s="27"/>
      <c r="T7" s="27"/>
      <c r="U7" s="28">
        <v>6</v>
      </c>
      <c r="V7" s="28">
        <v>0</v>
      </c>
      <c r="W7" s="28">
        <v>2</v>
      </c>
      <c r="X7" s="28">
        <v>8</v>
      </c>
      <c r="Y7" s="28">
        <v>40</v>
      </c>
      <c r="Z7" s="27"/>
      <c r="AA7" s="27"/>
      <c r="AB7" s="27"/>
      <c r="AC7" s="27"/>
      <c r="AD7" s="27"/>
      <c r="AE7" s="27"/>
      <c r="AF7" s="66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2004</v>
      </c>
      <c r="C8" s="43" t="s">
        <v>44</v>
      </c>
      <c r="D8" s="41" t="s">
        <v>45</v>
      </c>
      <c r="E8" s="27">
        <v>17</v>
      </c>
      <c r="F8" s="27">
        <v>1</v>
      </c>
      <c r="G8" s="27">
        <v>3</v>
      </c>
      <c r="H8" s="27">
        <v>6</v>
      </c>
      <c r="I8" s="27">
        <v>43</v>
      </c>
      <c r="J8" s="27">
        <v>12</v>
      </c>
      <c r="K8" s="27">
        <v>12</v>
      </c>
      <c r="L8" s="27">
        <v>15</v>
      </c>
      <c r="M8" s="27">
        <f>PRODUCT(F8+G8)</f>
        <v>4</v>
      </c>
      <c r="N8" s="30">
        <v>0.51200000000000001</v>
      </c>
      <c r="O8" s="25">
        <f>PRODUCT(I8/N8)</f>
        <v>83.984375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66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2005</v>
      </c>
      <c r="C9" s="43" t="s">
        <v>46</v>
      </c>
      <c r="D9" s="41" t="s">
        <v>45</v>
      </c>
      <c r="E9" s="27">
        <v>20</v>
      </c>
      <c r="F9" s="27">
        <v>0</v>
      </c>
      <c r="G9" s="27">
        <v>11</v>
      </c>
      <c r="H9" s="27">
        <v>0</v>
      </c>
      <c r="I9" s="27">
        <v>35</v>
      </c>
      <c r="J9" s="27">
        <v>2</v>
      </c>
      <c r="K9" s="27">
        <v>10</v>
      </c>
      <c r="L9" s="27">
        <v>12</v>
      </c>
      <c r="M9" s="27">
        <f>PRODUCT(F9+G9)</f>
        <v>11</v>
      </c>
      <c r="N9" s="30">
        <v>0.45500000000000002</v>
      </c>
      <c r="O9" s="25">
        <f>PRODUCT(I9/N9)</f>
        <v>76.92307692307692</v>
      </c>
      <c r="P9" s="27">
        <v>1</v>
      </c>
      <c r="Q9" s="27">
        <v>0</v>
      </c>
      <c r="R9" s="27">
        <v>0</v>
      </c>
      <c r="S9" s="27">
        <v>0</v>
      </c>
      <c r="T9" s="27">
        <v>0</v>
      </c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66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2006</v>
      </c>
      <c r="C10" s="43"/>
      <c r="D10" s="41"/>
      <c r="E10" s="27"/>
      <c r="F10" s="27"/>
      <c r="G10" s="27"/>
      <c r="H10" s="27"/>
      <c r="I10" s="27"/>
      <c r="J10" s="27"/>
      <c r="K10" s="27"/>
      <c r="L10" s="27"/>
      <c r="M10" s="27"/>
      <c r="N10" s="30"/>
      <c r="O10" s="25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66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2007</v>
      </c>
      <c r="C11" s="43"/>
      <c r="D11" s="41"/>
      <c r="E11" s="27"/>
      <c r="F11" s="27"/>
      <c r="G11" s="27"/>
      <c r="H11" s="27"/>
      <c r="I11" s="27"/>
      <c r="J11" s="27"/>
      <c r="K11" s="27"/>
      <c r="L11" s="27"/>
      <c r="M11" s="27"/>
      <c r="N11" s="30"/>
      <c r="O11" s="25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66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78">
        <v>2008</v>
      </c>
      <c r="C12" s="79"/>
      <c r="D12" s="80" t="s">
        <v>42</v>
      </c>
      <c r="E12" s="78"/>
      <c r="F12" s="81" t="s">
        <v>43</v>
      </c>
      <c r="G12" s="83"/>
      <c r="H12" s="79"/>
      <c r="I12" s="78"/>
      <c r="J12" s="78"/>
      <c r="K12" s="78"/>
      <c r="L12" s="78"/>
      <c r="M12" s="78"/>
      <c r="N12" s="82"/>
      <c r="O12" s="25"/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66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78">
        <v>2009</v>
      </c>
      <c r="C13" s="79"/>
      <c r="D13" s="80" t="s">
        <v>42</v>
      </c>
      <c r="E13" s="78"/>
      <c r="F13" s="81" t="s">
        <v>43</v>
      </c>
      <c r="G13" s="83"/>
      <c r="H13" s="79"/>
      <c r="I13" s="78"/>
      <c r="J13" s="78"/>
      <c r="K13" s="78"/>
      <c r="L13" s="78"/>
      <c r="M13" s="78"/>
      <c r="N13" s="82"/>
      <c r="O13" s="25"/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66" t="s">
        <v>61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78">
        <v>2010</v>
      </c>
      <c r="C14" s="79"/>
      <c r="D14" s="80" t="s">
        <v>42</v>
      </c>
      <c r="E14" s="78"/>
      <c r="F14" s="81" t="s">
        <v>43</v>
      </c>
      <c r="G14" s="83"/>
      <c r="H14" s="79"/>
      <c r="I14" s="78"/>
      <c r="J14" s="78"/>
      <c r="K14" s="78"/>
      <c r="L14" s="78"/>
      <c r="M14" s="78"/>
      <c r="N14" s="82"/>
      <c r="O14" s="25"/>
      <c r="P14" s="27"/>
      <c r="Q14" s="27"/>
      <c r="R14" s="27"/>
      <c r="S14" s="27"/>
      <c r="T14" s="27"/>
      <c r="U14" s="28"/>
      <c r="V14" s="28"/>
      <c r="W14" s="28"/>
      <c r="X14" s="28"/>
      <c r="Y14" s="28"/>
      <c r="Z14" s="27"/>
      <c r="AA14" s="27"/>
      <c r="AB14" s="27"/>
      <c r="AC14" s="27"/>
      <c r="AD14" s="27"/>
      <c r="AE14" s="27"/>
      <c r="AF14" s="66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7" t="s">
        <v>9</v>
      </c>
      <c r="C15" s="18"/>
      <c r="D15" s="16"/>
      <c r="E15" s="19">
        <f t="shared" ref="E15:M15" si="0">SUM(E5:E14)</f>
        <v>37</v>
      </c>
      <c r="F15" s="19">
        <f t="shared" si="0"/>
        <v>1</v>
      </c>
      <c r="G15" s="19">
        <f t="shared" si="0"/>
        <v>14</v>
      </c>
      <c r="H15" s="19">
        <f t="shared" si="0"/>
        <v>6</v>
      </c>
      <c r="I15" s="19">
        <f t="shared" si="0"/>
        <v>78</v>
      </c>
      <c r="J15" s="19">
        <f t="shared" si="0"/>
        <v>14</v>
      </c>
      <c r="K15" s="19">
        <f t="shared" si="0"/>
        <v>22</v>
      </c>
      <c r="L15" s="19">
        <f t="shared" si="0"/>
        <v>27</v>
      </c>
      <c r="M15" s="19">
        <f t="shared" si="0"/>
        <v>15</v>
      </c>
      <c r="N15" s="31">
        <f>PRODUCT(I15/O15)</f>
        <v>0.48475070028011208</v>
      </c>
      <c r="O15" s="32">
        <f>SUM(O8:O14)</f>
        <v>160.90745192307691</v>
      </c>
      <c r="P15" s="19">
        <f t="shared" ref="P15:AE15" si="1">SUM(P5:P14)</f>
        <v>1</v>
      </c>
      <c r="Q15" s="19">
        <f t="shared" si="1"/>
        <v>0</v>
      </c>
      <c r="R15" s="19">
        <f t="shared" si="1"/>
        <v>0</v>
      </c>
      <c r="S15" s="19">
        <f t="shared" si="1"/>
        <v>0</v>
      </c>
      <c r="T15" s="19">
        <f t="shared" si="1"/>
        <v>0</v>
      </c>
      <c r="U15" s="19">
        <f t="shared" si="1"/>
        <v>6</v>
      </c>
      <c r="V15" s="19">
        <f t="shared" si="1"/>
        <v>0</v>
      </c>
      <c r="W15" s="19">
        <f t="shared" si="1"/>
        <v>2</v>
      </c>
      <c r="X15" s="19">
        <f t="shared" si="1"/>
        <v>8</v>
      </c>
      <c r="Y15" s="19">
        <f t="shared" si="1"/>
        <v>40</v>
      </c>
      <c r="Z15" s="19">
        <f t="shared" si="1"/>
        <v>0</v>
      </c>
      <c r="AA15" s="19">
        <f t="shared" si="1"/>
        <v>0</v>
      </c>
      <c r="AB15" s="19">
        <f t="shared" si="1"/>
        <v>0</v>
      </c>
      <c r="AC15" s="19">
        <f t="shared" si="1"/>
        <v>0</v>
      </c>
      <c r="AD15" s="19">
        <f t="shared" si="1"/>
        <v>0</v>
      </c>
      <c r="AE15" s="19">
        <f t="shared" si="1"/>
        <v>0</v>
      </c>
      <c r="AF15" s="1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29" t="s">
        <v>2</v>
      </c>
      <c r="C16" s="33"/>
      <c r="D16" s="34">
        <f>SUM(F15:H15)+((I15-F15-G15)/3)+(E15/3)+(Z15*25)+(AA15*25)+(AB15*10)+(AC15*25)+(AD15*20)+(AE15*15)</f>
        <v>54.333333333333336</v>
      </c>
      <c r="E16" s="1"/>
      <c r="F16" s="1"/>
      <c r="G16" s="1"/>
      <c r="H16" s="1"/>
      <c r="I16" s="1"/>
      <c r="J16" s="1"/>
      <c r="K16" s="1"/>
      <c r="L16" s="1"/>
      <c r="M16" s="1"/>
      <c r="N16" s="35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36"/>
      <c r="AE16" s="1"/>
      <c r="AF16" s="1"/>
      <c r="AG16" s="24"/>
      <c r="AH16" s="9"/>
      <c r="AI16" s="9"/>
      <c r="AJ16" s="9"/>
      <c r="AK16" s="9"/>
      <c r="AL16" s="9"/>
    </row>
    <row r="17" spans="1:38" s="10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5"/>
      <c r="O17" s="37"/>
      <c r="P17" s="1"/>
      <c r="Q17" s="38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23" t="s">
        <v>16</v>
      </c>
      <c r="C18" s="40"/>
      <c r="D18" s="40"/>
      <c r="E18" s="19" t="s">
        <v>4</v>
      </c>
      <c r="F18" s="19" t="s">
        <v>13</v>
      </c>
      <c r="G18" s="16" t="s">
        <v>14</v>
      </c>
      <c r="H18" s="19" t="s">
        <v>15</v>
      </c>
      <c r="I18" s="19" t="s">
        <v>3</v>
      </c>
      <c r="J18" s="1"/>
      <c r="K18" s="19" t="s">
        <v>25</v>
      </c>
      <c r="L18" s="19" t="s">
        <v>26</v>
      </c>
      <c r="M18" s="19" t="s">
        <v>27</v>
      </c>
      <c r="N18" s="31" t="s">
        <v>37</v>
      </c>
      <c r="O18" s="25"/>
      <c r="P18" s="41" t="s">
        <v>32</v>
      </c>
      <c r="Q18" s="13"/>
      <c r="R18" s="13"/>
      <c r="S18" s="13"/>
      <c r="T18" s="42"/>
      <c r="U18" s="42"/>
      <c r="V18" s="42"/>
      <c r="W18" s="42"/>
      <c r="X18" s="42"/>
      <c r="Y18" s="13"/>
      <c r="Z18" s="13"/>
      <c r="AA18" s="13"/>
      <c r="AB18" s="13"/>
      <c r="AC18" s="13"/>
      <c r="AD18" s="13"/>
      <c r="AE18" s="13"/>
      <c r="AF18" s="43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1" t="s">
        <v>17</v>
      </c>
      <c r="C19" s="13"/>
      <c r="D19" s="44"/>
      <c r="E19" s="27">
        <f>PRODUCT(E15)</f>
        <v>37</v>
      </c>
      <c r="F19" s="27">
        <f>PRODUCT(F15)</f>
        <v>1</v>
      </c>
      <c r="G19" s="27">
        <f>PRODUCT(G15)</f>
        <v>14</v>
      </c>
      <c r="H19" s="27">
        <f>PRODUCT(H15)</f>
        <v>6</v>
      </c>
      <c r="I19" s="27">
        <f>PRODUCT(I15)</f>
        <v>78</v>
      </c>
      <c r="J19" s="1"/>
      <c r="K19" s="45">
        <f>PRODUCT((F19+G19)/E19)</f>
        <v>0.40540540540540543</v>
      </c>
      <c r="L19" s="45">
        <f>PRODUCT(H19/E19)</f>
        <v>0.16216216216216217</v>
      </c>
      <c r="M19" s="45">
        <f>PRODUCT(I19/E19)</f>
        <v>2.1081081081081079</v>
      </c>
      <c r="N19" s="30">
        <f>PRODUCT(N15)</f>
        <v>0.48475070028011208</v>
      </c>
      <c r="O19" s="25">
        <f>PRODUCT(O15)</f>
        <v>160.90745192307691</v>
      </c>
      <c r="P19" s="46" t="s">
        <v>33</v>
      </c>
      <c r="Q19" s="47"/>
      <c r="R19" s="47"/>
      <c r="S19" s="48" t="s">
        <v>49</v>
      </c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9" t="s">
        <v>38</v>
      </c>
      <c r="AE19" s="49"/>
      <c r="AF19" s="50" t="s">
        <v>54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51" t="s">
        <v>18</v>
      </c>
      <c r="C20" s="52"/>
      <c r="D20" s="53"/>
      <c r="E20" s="27">
        <f>PRODUCT(P15)</f>
        <v>1</v>
      </c>
      <c r="F20" s="27">
        <f>PRODUCT(Q15)</f>
        <v>0</v>
      </c>
      <c r="G20" s="27">
        <f>PRODUCT(R15)</f>
        <v>0</v>
      </c>
      <c r="H20" s="27">
        <f>PRODUCT(S15)</f>
        <v>0</v>
      </c>
      <c r="I20" s="27">
        <f>PRODUCT(T15)</f>
        <v>0</v>
      </c>
      <c r="J20" s="1"/>
      <c r="K20" s="45">
        <f>PRODUCT((F20+G20)/E20)</f>
        <v>0</v>
      </c>
      <c r="L20" s="45">
        <f>PRODUCT(H20/E20)</f>
        <v>0</v>
      </c>
      <c r="M20" s="45">
        <f>PRODUCT(I20/E20)</f>
        <v>0</v>
      </c>
      <c r="N20" s="30">
        <v>0</v>
      </c>
      <c r="O20" s="25">
        <v>1</v>
      </c>
      <c r="P20" s="54" t="s">
        <v>34</v>
      </c>
      <c r="Q20" s="55"/>
      <c r="R20" s="55"/>
      <c r="S20" s="56" t="s">
        <v>53</v>
      </c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7" t="s">
        <v>51</v>
      </c>
      <c r="AE20" s="57"/>
      <c r="AF20" s="58" t="s">
        <v>56</v>
      </c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59" t="s">
        <v>19</v>
      </c>
      <c r="C21" s="60"/>
      <c r="D21" s="61"/>
      <c r="E21" s="28">
        <f>PRODUCT(U15)</f>
        <v>6</v>
      </c>
      <c r="F21" s="28">
        <f>PRODUCT(V15)</f>
        <v>0</v>
      </c>
      <c r="G21" s="28">
        <f>PRODUCT(W15)</f>
        <v>2</v>
      </c>
      <c r="H21" s="28">
        <f>PRODUCT(X15)</f>
        <v>8</v>
      </c>
      <c r="I21" s="28">
        <f>PRODUCT(Y15)</f>
        <v>40</v>
      </c>
      <c r="J21" s="1"/>
      <c r="K21" s="62">
        <f>PRODUCT((F21+G21)/E21)</f>
        <v>0.33333333333333331</v>
      </c>
      <c r="L21" s="62">
        <f>PRODUCT(H21/E21)</f>
        <v>1.3333333333333333</v>
      </c>
      <c r="M21" s="62">
        <f>PRODUCT(I21/E21)</f>
        <v>6.666666666666667</v>
      </c>
      <c r="N21" s="63">
        <v>0.69</v>
      </c>
      <c r="O21" s="25">
        <v>58</v>
      </c>
      <c r="P21" s="54" t="s">
        <v>35</v>
      </c>
      <c r="Q21" s="55"/>
      <c r="R21" s="55"/>
      <c r="S21" s="56" t="s">
        <v>52</v>
      </c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7" t="s">
        <v>50</v>
      </c>
      <c r="AE21" s="57"/>
      <c r="AF21" s="58" t="s">
        <v>55</v>
      </c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64" t="s">
        <v>20</v>
      </c>
      <c r="C22" s="65"/>
      <c r="D22" s="66"/>
      <c r="E22" s="19">
        <f>SUM(E19:E21)</f>
        <v>44</v>
      </c>
      <c r="F22" s="19">
        <f>SUM(F19:F21)</f>
        <v>1</v>
      </c>
      <c r="G22" s="19">
        <f>SUM(G19:G21)</f>
        <v>16</v>
      </c>
      <c r="H22" s="19">
        <f>SUM(H19:H21)</f>
        <v>14</v>
      </c>
      <c r="I22" s="19">
        <f>SUM(I19:I21)</f>
        <v>118</v>
      </c>
      <c r="J22" s="1"/>
      <c r="K22" s="67">
        <f>PRODUCT((F22+G22)/E22)</f>
        <v>0.38636363636363635</v>
      </c>
      <c r="L22" s="67">
        <f>PRODUCT(H22/E22)</f>
        <v>0.31818181818181818</v>
      </c>
      <c r="M22" s="67">
        <f>PRODUCT(I22/E22)</f>
        <v>2.6818181818181817</v>
      </c>
      <c r="N22" s="31">
        <f>PRODUCT(I22/O22)</f>
        <v>0.53658936506288157</v>
      </c>
      <c r="O22" s="25">
        <f>SUM(O19:O21)</f>
        <v>219.90745192307691</v>
      </c>
      <c r="P22" s="68" t="s">
        <v>36</v>
      </c>
      <c r="Q22" s="69"/>
      <c r="R22" s="69"/>
      <c r="S22" s="70" t="s">
        <v>57</v>
      </c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1" t="s">
        <v>58</v>
      </c>
      <c r="AE22" s="71"/>
      <c r="AF22" s="72" t="s">
        <v>59</v>
      </c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36"/>
      <c r="C23" s="36"/>
      <c r="D23" s="36"/>
      <c r="E23" s="36"/>
      <c r="F23" s="36"/>
      <c r="G23" s="36"/>
      <c r="H23" s="36"/>
      <c r="I23" s="36"/>
      <c r="J23" s="1"/>
      <c r="K23" s="36"/>
      <c r="L23" s="36"/>
      <c r="M23" s="36"/>
      <c r="N23" s="35"/>
      <c r="O23" s="25"/>
      <c r="P23" s="1"/>
      <c r="Q23" s="38"/>
      <c r="R23" s="1"/>
      <c r="S23" s="1"/>
      <c r="T23" s="25"/>
      <c r="U23" s="25"/>
      <c r="V23" s="73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 t="s">
        <v>39</v>
      </c>
      <c r="C24" s="1"/>
      <c r="D24" s="1" t="s">
        <v>47</v>
      </c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 t="s">
        <v>48</v>
      </c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75" customFormat="1" ht="15" customHeight="1" x14ac:dyDescent="0.25">
      <c r="A28" s="1"/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74"/>
      <c r="N28" s="74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75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75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25"/>
      <c r="AA30" s="25"/>
      <c r="AB30" s="25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25"/>
      <c r="AA32" s="25"/>
      <c r="AB32" s="25"/>
      <c r="AC32" s="25"/>
      <c r="AD32" s="25"/>
      <c r="AE32" s="25"/>
      <c r="AF32" s="25"/>
      <c r="AG32" s="9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5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74"/>
      <c r="N34" s="35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74"/>
      <c r="N35" s="74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8"/>
      <c r="R36" s="1"/>
      <c r="S36" s="1"/>
      <c r="T36" s="25"/>
      <c r="U36" s="25"/>
      <c r="V36" s="73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9"/>
      <c r="AH36" s="75"/>
      <c r="AI36" s="75"/>
      <c r="AJ36" s="75"/>
      <c r="AK36" s="75"/>
      <c r="AL36" s="75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25"/>
      <c r="U37" s="25"/>
      <c r="V37" s="73"/>
      <c r="W37" s="73"/>
      <c r="X37" s="25"/>
      <c r="Y37" s="25"/>
      <c r="Z37" s="25"/>
      <c r="AA37" s="25"/>
      <c r="AB37" s="25"/>
      <c r="AC37" s="25"/>
      <c r="AD37" s="25"/>
      <c r="AE37" s="25"/>
      <c r="AF37" s="25"/>
      <c r="AG37" s="9"/>
      <c r="AH37" s="75"/>
      <c r="AI37" s="75"/>
      <c r="AJ37" s="75"/>
      <c r="AK37" s="75"/>
      <c r="AL37" s="75"/>
    </row>
    <row r="38" spans="1:38" ht="15" customHeight="1" x14ac:dyDescent="0.25">
      <c r="A38" s="76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73"/>
      <c r="W38" s="73"/>
      <c r="X38" s="25"/>
      <c r="Y38" s="25"/>
      <c r="Z38" s="25"/>
      <c r="AA38" s="25"/>
      <c r="AB38" s="25"/>
      <c r="AC38" s="25"/>
      <c r="AD38" s="25"/>
      <c r="AE38" s="25"/>
      <c r="AF38" s="25"/>
      <c r="AG38" s="9"/>
    </row>
    <row r="39" spans="1:38" ht="15" customHeight="1" x14ac:dyDescent="0.25">
      <c r="A39" s="7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25"/>
      <c r="U39" s="25"/>
      <c r="V39" s="73"/>
      <c r="W39" s="73"/>
      <c r="X39" s="25"/>
      <c r="Y39" s="25"/>
      <c r="Z39" s="25"/>
      <c r="AA39" s="25"/>
      <c r="AB39" s="25"/>
      <c r="AC39" s="25"/>
      <c r="AD39" s="25"/>
      <c r="AE39" s="25"/>
      <c r="AF39" s="25"/>
      <c r="AG39" s="9"/>
    </row>
    <row r="40" spans="1:38" ht="15" customHeight="1" x14ac:dyDescent="0.25">
      <c r="A40" s="7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5"/>
      <c r="O40" s="25"/>
      <c r="P40" s="1"/>
      <c r="Q40" s="38"/>
      <c r="R40" s="1"/>
      <c r="S40" s="1"/>
      <c r="T40" s="25"/>
      <c r="U40" s="25"/>
      <c r="V40" s="73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</row>
    <row r="41" spans="1:38" ht="15" customHeight="1" x14ac:dyDescent="0.25">
      <c r="A41" s="76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74"/>
      <c r="N41" s="35"/>
      <c r="O41" s="25"/>
      <c r="P41" s="1"/>
      <c r="Q41" s="38"/>
      <c r="R41" s="1"/>
      <c r="S41" s="25"/>
      <c r="T41" s="25"/>
      <c r="U41" s="25"/>
      <c r="V41" s="25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</row>
    <row r="42" spans="1:38" ht="15" customHeight="1" x14ac:dyDescent="0.25">
      <c r="A42" s="7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73"/>
      <c r="W42" s="73"/>
      <c r="X42" s="25"/>
      <c r="Y42" s="25"/>
      <c r="Z42" s="25"/>
      <c r="AA42" s="25"/>
      <c r="AB42" s="25"/>
      <c r="AC42" s="25"/>
      <c r="AD42" s="25"/>
      <c r="AE42" s="25"/>
      <c r="AF42" s="25"/>
      <c r="AG42" s="9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38"/>
      <c r="R43" s="1"/>
      <c r="S43" s="1"/>
      <c r="T43" s="25"/>
      <c r="U43" s="25"/>
      <c r="V43" s="73"/>
      <c r="W43" s="1"/>
      <c r="X43" s="1"/>
      <c r="Y43" s="1"/>
      <c r="Z43" s="1"/>
      <c r="AA43" s="1"/>
      <c r="AB43" s="1"/>
      <c r="AC43" s="1"/>
      <c r="AD43" s="1"/>
      <c r="AE43" s="1"/>
      <c r="AF43" s="3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38"/>
      <c r="R44" s="1"/>
      <c r="S44" s="1"/>
      <c r="T44" s="25"/>
      <c r="U44" s="25"/>
      <c r="V44" s="73"/>
      <c r="W44" s="1"/>
      <c r="X44" s="1"/>
      <c r="Y44" s="1"/>
      <c r="Z44" s="1"/>
      <c r="AA44" s="1"/>
      <c r="AB44" s="1"/>
      <c r="AC44" s="1"/>
      <c r="AD44" s="1"/>
      <c r="AE44" s="1"/>
      <c r="AF44" s="3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38"/>
      <c r="R45" s="1"/>
      <c r="S45" s="1"/>
      <c r="T45" s="25"/>
      <c r="U45" s="25"/>
      <c r="V45" s="73"/>
      <c r="W45" s="1"/>
      <c r="X45" s="1"/>
      <c r="Y45" s="1"/>
      <c r="Z45" s="1"/>
      <c r="AA45" s="1"/>
      <c r="AB45" s="1"/>
      <c r="AC45" s="1"/>
      <c r="AD45" s="1"/>
      <c r="AE45" s="1"/>
      <c r="AF45" s="3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25"/>
      <c r="U46" s="25"/>
      <c r="V46" s="73"/>
      <c r="W46" s="1"/>
      <c r="X46" s="1"/>
      <c r="Y46" s="1"/>
      <c r="Z46" s="1"/>
      <c r="AA46" s="1"/>
      <c r="AB46" s="1"/>
      <c r="AC46" s="1"/>
      <c r="AD46" s="1"/>
      <c r="AE46" s="1"/>
      <c r="AF46" s="3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25"/>
      <c r="U47" s="25"/>
      <c r="V47" s="73"/>
      <c r="W47" s="1"/>
      <c r="X47" s="1"/>
      <c r="Y47" s="1"/>
      <c r="Z47" s="1"/>
      <c r="AA47" s="1"/>
      <c r="AB47" s="1"/>
      <c r="AC47" s="1"/>
      <c r="AD47" s="1"/>
      <c r="AE47" s="1"/>
      <c r="AF47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2019-01-25T11:35:09Z</dcterms:modified>
</cp:coreProperties>
</file>